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4" i="1"/>
  <c r="M9" i="1"/>
  <c r="F9" i="1"/>
  <c r="K9" i="1"/>
  <c r="F4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<sst xmlns="http://schemas.openxmlformats.org/spreadsheetml/2006/main" count="66" uniqueCount="59">
  <si>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</si>
  <si>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</si>
  <si>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</si>
  <si>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</si>
  <si>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</si>
  <si>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</si>
  <si>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</si>
  <si>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</si>
  <si>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</si>
  <si>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</si>
  <si>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</si>
  <si>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</si>
  <si>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</si>
  <si>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</si>
  <si>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</si>
  <si>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</si>
  <si>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</si>
  <si>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</si>
  <si>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</si>
  <si>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</si>
  <si>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</si>
  <si>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</si>
  <si>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</si>
  <si>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</si>
  <si>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</si>
  <si>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</si>
  <si>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</si>
  <si>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</si>
  <si>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</si>
  <si>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</si>
  <si>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</si>
  <si>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</si>
  <si>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</si>
  <si>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</si>
  <si>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</si>
  <si>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</si>
  <si>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</si>
  <si>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</si>
  <si>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</si>
  <si>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</si>
  <si>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JUNTA MUNICIPAL DE AGUA POTABLE Y ALCANTARILLADO DE CORTAZAR, GTO. 
Programas y Proyectos de Inversión
Del 01 DE ENERO al31 DE MARZO 2020</t>
  </si>
  <si>
    <t>PROGRAMA DE OBRA PRODER 2020</t>
  </si>
  <si>
    <t>31120-8109</t>
  </si>
  <si>
    <t>PROGRAMA ALCANTARILLADO CONSTRUCCION DE RED</t>
  </si>
  <si>
    <t>PROGRAMA EQUIPAMIENTO Y ELECTRIFICACION POZOS</t>
  </si>
  <si>
    <t>PROGRAMA ESTUDIO TARIFARIO</t>
  </si>
  <si>
    <t>31120-8105</t>
  </si>
  <si>
    <t>PROGRAMA RED DE AGUA REHABILITACIONES</t>
  </si>
  <si>
    <t>K0001</t>
  </si>
  <si>
    <t>6131 RED DE AGUA</t>
  </si>
  <si>
    <t>6161 RED DE ALCANTARILLADO</t>
  </si>
  <si>
    <t>6171 EQUIPAMIENTO DE POZOS</t>
  </si>
  <si>
    <t>6311 ESTUDIOS E INVESTIGACION</t>
  </si>
  <si>
    <t>K0002</t>
  </si>
  <si>
    <t>K0003</t>
  </si>
  <si>
    <t>K0005</t>
  </si>
  <si>
    <t>E0005</t>
  </si>
  <si>
    <t>E0009</t>
  </si>
  <si>
    <t>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</si>
</sst>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43" fontId="0" fillId="0" borderId="0" xfId="17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>
      <selection activeCell="H14" sqref="H1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4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54</v>
      </c>
      <c r="B4" s="4" t="s">
        <v>49</v>
      </c>
      <c r="C4" s="4" t="s">
        <v>41</v>
      </c>
      <c r="D4" s="4" t="s">
        <v>42</v>
      </c>
      <c r="E4" s="24">
        <v>4505000</v>
      </c>
      <c r="F4" s="24">
        <f>220636.6+150029.2+272844+95615.79+230535.67+1516507.47</f>
        <v>2486168.73</v>
      </c>
      <c r="G4" s="29">
        <f>230535.67+220636.6+289914.67+716520.13+510072.67</f>
        <v>1967679.7399999998</v>
      </c>
      <c r="H4" s="4">
        <v>6</v>
      </c>
      <c r="J4" s="4">
        <v>4</v>
      </c>
      <c r="K4" s="25">
        <f t="shared" ref="K4" si="0">G4/E4</f>
        <v>0.43677685682574913</v>
      </c>
      <c r="L4" s="25">
        <f t="shared" ref="L4" si="1">G4/F4</f>
        <v>0.791450602791549</v>
      </c>
      <c r="M4" s="25">
        <f t="shared" ref="M4" si="2">J4/H4</f>
        <v>0.66666666666666663</v>
      </c>
      <c r="N4" s="25" t="e">
        <f t="shared" ref="N4" si="3">J4/I4</f>
        <v>#DIV/0!</v>
      </c>
    </row>
    <row r="5" spans="1:14" x14ac:dyDescent="0.2">
      <c r="A5" s="4" t="s">
        <v>48</v>
      </c>
      <c r="B5" s="4" t="s">
        <v>49</v>
      </c>
      <c r="C5" s="4" t="s">
        <v>47</v>
      </c>
      <c r="D5" s="4" t="s">
        <v>42</v>
      </c>
      <c r="E5" s="24">
        <v>4513354</v>
      </c>
      <c r="G5" s="29">
        <v>150029.20000000001</v>
      </c>
      <c r="H5" s="4">
        <v>1</v>
      </c>
      <c r="K5" s="25">
        <f t="shared" ref="K5:K9" si="4">G5/E5</f>
        <v>3.3241177182201972E-2</v>
      </c>
      <c r="L5" s="25" t="e">
        <f t="shared" ref="L5:L8" si="5">G5/F5</f>
        <v>#DIV/0!</v>
      </c>
      <c r="M5" s="25">
        <f t="shared" ref="M5:M9" si="6">J5/H5</f>
        <v>0</v>
      </c>
      <c r="N5" s="25" t="e">
        <f t="shared" ref="N5:N8" si="7">J5/I5</f>
        <v>#DIV/0!</v>
      </c>
    </row>
    <row r="6" spans="1:14" x14ac:dyDescent="0.2">
      <c r="A6" s="4" t="s">
        <v>53</v>
      </c>
      <c r="B6" s="4" t="s">
        <v>50</v>
      </c>
      <c r="C6" s="4" t="s">
        <v>43</v>
      </c>
      <c r="D6" s="4" t="s">
        <v>42</v>
      </c>
      <c r="E6" s="24">
        <v>2436173</v>
      </c>
      <c r="G6" s="30"/>
      <c r="H6" s="4">
        <v>1</v>
      </c>
      <c r="K6" s="25">
        <f t="shared" si="4"/>
        <v>0</v>
      </c>
      <c r="L6" s="25" t="e">
        <f t="shared" si="5"/>
        <v>#DIV/0!</v>
      </c>
      <c r="M6" s="25">
        <f t="shared" si="6"/>
        <v>0</v>
      </c>
      <c r="N6" s="25" t="e">
        <f t="shared" si="7"/>
        <v>#DIV/0!</v>
      </c>
    </row>
    <row r="7" spans="1:14" x14ac:dyDescent="0.2">
      <c r="A7" s="4" t="s">
        <v>55</v>
      </c>
      <c r="B7" s="4" t="s">
        <v>51</v>
      </c>
      <c r="C7" s="4" t="s">
        <v>44</v>
      </c>
      <c r="D7" s="4" t="s">
        <v>42</v>
      </c>
      <c r="E7" s="24">
        <v>1724138</v>
      </c>
      <c r="G7" s="30"/>
      <c r="H7" s="4">
        <v>1</v>
      </c>
      <c r="K7" s="25">
        <f t="shared" si="4"/>
        <v>0</v>
      </c>
      <c r="L7" s="25" t="e">
        <f t="shared" si="5"/>
        <v>#DIV/0!</v>
      </c>
      <c r="M7" s="25">
        <f t="shared" si="6"/>
        <v>0</v>
      </c>
      <c r="N7" s="25" t="e">
        <f t="shared" si="7"/>
        <v>#DIV/0!</v>
      </c>
    </row>
    <row r="8" spans="1:14" x14ac:dyDescent="0.2">
      <c r="A8" s="4" t="s">
        <v>56</v>
      </c>
      <c r="B8" s="4" t="s">
        <v>52</v>
      </c>
      <c r="C8" s="4" t="s">
        <v>45</v>
      </c>
      <c r="D8" s="4" t="s">
        <v>46</v>
      </c>
      <c r="E8" s="24">
        <v>60000</v>
      </c>
      <c r="F8" s="24"/>
      <c r="G8" s="29">
        <v>26227.15</v>
      </c>
      <c r="H8" s="4">
        <v>1</v>
      </c>
      <c r="J8" s="4">
        <v>0.5</v>
      </c>
      <c r="K8" s="25">
        <f t="shared" si="4"/>
        <v>0.43711916666666667</v>
      </c>
      <c r="L8" s="25" t="e">
        <f t="shared" si="5"/>
        <v>#DIV/0!</v>
      </c>
      <c r="M8" s="25">
        <f t="shared" si="6"/>
        <v>0.5</v>
      </c>
      <c r="N8" s="25" t="e">
        <f t="shared" si="7"/>
        <v>#DIV/0!</v>
      </c>
    </row>
    <row r="9" spans="1:14" x14ac:dyDescent="0.2">
      <c r="A9" s="27" t="s">
        <v>57</v>
      </c>
      <c r="B9" s="4" t="s">
        <v>52</v>
      </c>
      <c r="C9" s="28" t="s">
        <v>58</v>
      </c>
      <c r="D9" s="4" t="s">
        <v>42</v>
      </c>
      <c r="E9" s="24">
        <v>0</v>
      </c>
      <c r="F9" s="24">
        <f>650280.28+64656</f>
        <v>714936.28</v>
      </c>
      <c r="G9" s="29">
        <f>167291.91+335276.37+147667</f>
        <v>650235.28</v>
      </c>
      <c r="H9" s="4">
        <v>4</v>
      </c>
      <c r="J9" s="4">
        <v>3</v>
      </c>
      <c r="K9" s="4" t="e">
        <f t="shared" si="4"/>
        <v>#DIV/0!</v>
      </c>
      <c r="M9" s="4">
        <f t="shared" si="6"/>
        <v>0.75</v>
      </c>
    </row>
    <row r="10" spans="1:14" x14ac:dyDescent="0.2">
      <c r="E10" s="24"/>
    </row>
    <row r="11" spans="1:14" x14ac:dyDescent="0.2">
      <c r="E11" s="24"/>
    </row>
    <row r="12" spans="1:14" x14ac:dyDescent="0.2">
      <c r="E12" s="24"/>
    </row>
    <row r="13" spans="1:14" x14ac:dyDescent="0.2">
      <c r="E13" s="24"/>
    </row>
    <row r="29" spans="1:1" x14ac:dyDescent="0.2">
      <c r="A29" s="11"/>
    </row>
  </sheetData>
  <sheetProtection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1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2020-04-23T21:18:03Z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